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0730" windowHeight="11340"/>
  </bookViews>
  <sheets>
    <sheet name="Лист 1" sheetId="1" r:id="rId1"/>
  </sheets>
  <definedNames>
    <definedName name="_xlnm.Print_Titles" localSheetId="0">'Лист 1'!$4:$5</definedName>
  </definedNames>
  <calcPr calcId="145621"/>
</workbook>
</file>

<file path=xl/calcChain.xml><?xml version="1.0" encoding="utf-8"?>
<calcChain xmlns="http://schemas.openxmlformats.org/spreadsheetml/2006/main">
  <c r="D36" i="1" l="1"/>
  <c r="H29" i="1" l="1"/>
  <c r="H23" i="1"/>
  <c r="H12" i="1"/>
  <c r="F26" i="1"/>
  <c r="E26" i="1"/>
  <c r="D26" i="1"/>
  <c r="G29" i="1"/>
  <c r="D17" i="1"/>
  <c r="H16" i="1" l="1"/>
  <c r="D34" i="1"/>
  <c r="D31" i="1"/>
  <c r="D24" i="1"/>
  <c r="D20" i="1"/>
  <c r="G16" i="1" l="1"/>
  <c r="F14" i="1"/>
  <c r="E14" i="1"/>
  <c r="D14" i="1"/>
  <c r="D7" i="1" l="1"/>
  <c r="H11" i="1" l="1"/>
  <c r="H9" i="1"/>
  <c r="F7" i="1" l="1"/>
  <c r="H33" i="1" l="1"/>
  <c r="G33" i="1"/>
  <c r="G11" i="1"/>
  <c r="H10" i="1"/>
  <c r="G10" i="1"/>
  <c r="F31" i="1"/>
  <c r="E31" i="1"/>
  <c r="E7" i="1"/>
  <c r="H37" i="1" l="1"/>
  <c r="F24" i="1"/>
  <c r="E24" i="1"/>
  <c r="F20" i="1"/>
  <c r="E20" i="1"/>
  <c r="F17" i="1"/>
  <c r="E17" i="1"/>
  <c r="G37" i="1" l="1"/>
  <c r="G35" i="1"/>
  <c r="G32" i="1"/>
  <c r="G30" i="1"/>
  <c r="G28" i="1"/>
  <c r="G27" i="1"/>
  <c r="G25" i="1"/>
  <c r="G23" i="1"/>
  <c r="G22" i="1"/>
  <c r="G21" i="1"/>
  <c r="G19" i="1"/>
  <c r="G18" i="1"/>
  <c r="G15" i="1"/>
  <c r="G14" i="1" s="1"/>
  <c r="G13" i="1"/>
  <c r="G12" i="1"/>
  <c r="G9" i="1"/>
  <c r="G8" i="1"/>
  <c r="E36" i="1"/>
  <c r="E34" i="1"/>
  <c r="E6" i="1" s="1"/>
  <c r="H35" i="1" l="1"/>
  <c r="H32" i="1"/>
  <c r="H30" i="1"/>
  <c r="H28" i="1"/>
  <c r="H27" i="1"/>
  <c r="H25" i="1"/>
  <c r="H22" i="1"/>
  <c r="H21" i="1"/>
  <c r="H19" i="1"/>
  <c r="H18" i="1"/>
  <c r="H15" i="1"/>
  <c r="H13" i="1"/>
  <c r="H8" i="1"/>
  <c r="F36" i="1" l="1"/>
  <c r="G36" i="1" s="1"/>
  <c r="F34" i="1"/>
  <c r="G31" i="1"/>
  <c r="G26" i="1"/>
  <c r="G24" i="1"/>
  <c r="G20" i="1"/>
  <c r="G7" i="1"/>
  <c r="G34" i="1" l="1"/>
  <c r="F6" i="1"/>
  <c r="D6" i="1"/>
  <c r="H36" i="1"/>
  <c r="G17" i="1"/>
  <c r="H7" i="1"/>
  <c r="H14" i="1"/>
  <c r="H20" i="1"/>
  <c r="H31" i="1"/>
  <c r="H17" i="1"/>
  <c r="H24" i="1"/>
  <c r="H26" i="1"/>
  <c r="H34" i="1"/>
  <c r="G6" i="1" l="1"/>
  <c r="H6" i="1"/>
</calcChain>
</file>

<file path=xl/sharedStrings.xml><?xml version="1.0" encoding="utf-8"?>
<sst xmlns="http://schemas.openxmlformats.org/spreadsheetml/2006/main" count="108" uniqueCount="61">
  <si>
    <t>Р</t>
  </si>
  <si>
    <t>П</t>
  </si>
  <si>
    <t>ВСЕГО</t>
  </si>
  <si>
    <t>01</t>
  </si>
  <si>
    <t>00</t>
  </si>
  <si>
    <t>ОБЩЕГОСУДАРСТВЕННЫЕ ВОПРОСЫ</t>
  </si>
  <si>
    <t>02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</si>
  <si>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</si>
  <si>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</si>
  <si>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</si>
  <si>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</si>
  <si>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</si>
  <si>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</si>
  <si>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>10</t>
  </si>
  <si>
    <t>13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</si>
  <si>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</si>
  <si>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</si>
  <si>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</si>
  <si>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</si>
  <si>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</si>
  <si>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08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</si>
  <si>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</si>
  <si>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</si>
  <si>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</si>
  <si>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</si>
  <si>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</si>
  <si>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</si>
  <si>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</si>
  <si>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</si>
  <si>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</si>
  <si>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</si>
  <si>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</si>
  <si>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</si>
  <si>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</si>
  <si>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11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</si>
  <si>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</si>
  <si>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</si>
  <si>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</si>
  <si>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</si>
  <si>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</si>
  <si>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Наименование разделов, подразделов</t>
  </si>
  <si>
    <t>Резервные фонды</t>
  </si>
  <si>
    <t>Обслуживание государственного внутреннего и муниципального долга</t>
  </si>
  <si>
    <t>(тыс. рублей)</t>
  </si>
  <si>
    <t>% исполнения к уточненной росписи</t>
  </si>
  <si>
    <t xml:space="preserve">Приложение 5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</si>
  <si>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</si>
  <si>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Зам. главы Администрации - начальника ФЭО                                                                      </t>
  </si>
  <si>
    <t>Н.В.Черноморцева</t>
  </si>
  <si>
    <t>07</t>
  </si>
  <si>
    <t>Обеспечение проведения выборов и референдумов</t>
  </si>
  <si>
    <t>Массовый спорт</t>
  </si>
  <si>
    <t>Другие вопросы в области национальной безопасности и правоохранительной деятельности</t>
  </si>
  <si>
    <t>14</t>
  </si>
  <si>
    <t>2022 год</t>
  </si>
  <si>
    <t>Темп роста к соответствующему периоду 2021 года, %</t>
  </si>
  <si>
    <t>Охрана семьи и детства</t>
  </si>
  <si>
    <t>Сведения об исполнении расходов бюджета муниципального образования городское поселение "Город Малоярославец" по разделам и подразделам классификации расходов бюджетов за 2022 год в сравнении с запланированными значениями на 2022 год и соответствующим периодом 2021 года</t>
  </si>
  <si>
    <t>Исполнено за  2021 год</t>
  </si>
  <si>
    <t>Исполнено                         за 2022 год</t>
  </si>
  <si>
    <t xml:space="preserve">Бюджетные ассигнования на 2022 год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</si>
</sst>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.0"/>
  </numFmts>
  <fonts count="39" x14ac:knownFonts="1">
    <font>
      <sz val="10"/>
      <color rgb="FF000000"/>
      <name val="Times New Roman"/>
      <family val="1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 Cyr"/>
      <charset val="204"/>
    </font>
    <font>
      <b/>
      <sz val="9"/>
      <name val="Times New Roman Cyr"/>
      <charset val="204"/>
    </font>
    <font>
      <b/>
      <sz val="12"/>
      <color indexed="32"/>
      <name val="Arial Cyr"/>
      <family val="2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32"/>
      <name val="Arial Cyr"/>
      <family val="2"/>
      <charset val="204"/>
    </font>
    <font>
      <i/>
      <sz val="11"/>
      <color indexed="32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Times New Roman"/>
      <family val="2"/>
    </font>
    <font>
      <sz val="12"/>
      <color rgb="FF000000"/>
      <name val="Times New Roman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sz val="14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>
      <alignment vertical="top" wrapText="1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9" fillId="2" borderId="0"/>
    <xf numFmtId="0" fontId="20" fillId="3" borderId="4">
      <alignment horizontal="center" vertical="center" wrapText="1"/>
    </xf>
    <xf numFmtId="0" fontId="20" fillId="3" borderId="4">
      <alignment horizontal="center" vertical="center" shrinkToFit="1"/>
    </xf>
    <xf numFmtId="49" fontId="20" fillId="3" borderId="4">
      <alignment horizontal="left" vertical="center" wrapText="1"/>
    </xf>
    <xf numFmtId="49" fontId="21" fillId="3" borderId="4">
      <alignment horizontal="left" vertical="center" wrapText="1"/>
    </xf>
    <xf numFmtId="0" fontId="20" fillId="3" borderId="4">
      <alignment horizontal="left"/>
    </xf>
    <xf numFmtId="0" fontId="22" fillId="0" borderId="5"/>
    <xf numFmtId="49" fontId="20" fillId="3" borderId="4">
      <alignment horizontal="center" vertical="center" wrapText="1"/>
    </xf>
    <xf numFmtId="49" fontId="21" fillId="3" borderId="4">
      <alignment horizontal="center" vertical="center" wrapText="1"/>
    </xf>
    <xf numFmtId="0" fontId="19" fillId="0" borderId="0"/>
    <xf numFmtId="0" fontId="22" fillId="0" borderId="0">
      <alignment horizontal="left" wrapText="1"/>
    </xf>
    <xf numFmtId="4" fontId="20" fillId="3" borderId="4">
      <alignment horizontal="right" vertical="center" shrinkToFit="1"/>
    </xf>
    <xf numFmtId="4" fontId="21" fillId="3" borderId="4">
      <alignment horizontal="right" vertical="center" shrinkToFit="1"/>
    </xf>
    <xf numFmtId="4" fontId="21" fillId="3" borderId="4">
      <alignment horizontal="right" vertical="top" shrinkToFit="1"/>
    </xf>
    <xf numFmtId="4" fontId="20" fillId="3" borderId="4">
      <alignment horizontal="right" vertical="top" shrinkToFit="1"/>
    </xf>
    <xf numFmtId="0" fontId="22" fillId="0" borderId="0">
      <alignment horizontal="left" vertical="top" wrapText="1"/>
    </xf>
    <xf numFmtId="0" fontId="23" fillId="0" borderId="0">
      <alignment horizontal="center" wrapText="1"/>
    </xf>
    <xf numFmtId="0" fontId="23" fillId="0" borderId="0">
      <alignment horizontal="center"/>
    </xf>
    <xf numFmtId="0" fontId="22" fillId="0" borderId="0">
      <alignment wrapText="1"/>
    </xf>
    <xf numFmtId="0" fontId="22" fillId="0" borderId="0">
      <alignment horizontal="right"/>
    </xf>
    <xf numFmtId="0" fontId="22" fillId="0" borderId="0"/>
    <xf numFmtId="0" fontId="22" fillId="0" borderId="6"/>
    <xf numFmtId="165" fontId="8" fillId="0" borderId="1">
      <alignment wrapText="1"/>
    </xf>
    <xf numFmtId="165" fontId="14" fillId="0" borderId="2" applyBorder="0">
      <alignment wrapText="1"/>
    </xf>
    <xf numFmtId="165" fontId="15" fillId="0" borderId="2" applyBorder="0">
      <alignment wrapText="1"/>
    </xf>
    <xf numFmtId="0" fontId="1" fillId="0" borderId="0"/>
    <xf numFmtId="0" fontId="16" fillId="0" borderId="0">
      <alignment vertical="top" wrapText="1"/>
    </xf>
    <xf numFmtId="164" fontId="24" fillId="0" borderId="0">
      <alignment vertical="top" wrapText="1"/>
    </xf>
    <xf numFmtId="0" fontId="17" fillId="0" borderId="0"/>
    <xf numFmtId="1" fontId="4" fillId="0" borderId="0"/>
    <xf numFmtId="0" fontId="24" fillId="0" borderId="0">
      <alignment vertical="top" wrapText="1"/>
    </xf>
    <xf numFmtId="0" fontId="26" fillId="6" borderId="0"/>
    <xf numFmtId="0" fontId="27" fillId="6" borderId="0"/>
    <xf numFmtId="0" fontId="27" fillId="0" borderId="0"/>
    <xf numFmtId="0" fontId="28" fillId="5" borderId="8" applyNumberFormat="0" applyFont="0" applyAlignment="0" applyProtection="0"/>
    <xf numFmtId="0" fontId="18" fillId="2" borderId="0"/>
    <xf numFmtId="0" fontId="20" fillId="0" borderId="4">
      <alignment horizontal="center" vertical="center" wrapText="1"/>
    </xf>
    <xf numFmtId="0" fontId="22" fillId="0" borderId="4">
      <alignment horizontal="center" vertical="center" shrinkToFit="1"/>
    </xf>
    <xf numFmtId="49" fontId="20" fillId="0" borderId="4">
      <alignment horizontal="left" vertical="center" wrapText="1"/>
    </xf>
    <xf numFmtId="0" fontId="21" fillId="2" borderId="0">
      <alignment vertical="center"/>
    </xf>
    <xf numFmtId="49" fontId="21" fillId="0" borderId="4">
      <alignment horizontal="left" vertical="center" wrapText="1"/>
    </xf>
    <xf numFmtId="0" fontId="21" fillId="2" borderId="0"/>
    <xf numFmtId="0" fontId="20" fillId="0" borderId="4">
      <alignment horizontal="left"/>
    </xf>
    <xf numFmtId="0" fontId="22" fillId="0" borderId="5"/>
    <xf numFmtId="0" fontId="18" fillId="0" borderId="0"/>
    <xf numFmtId="49" fontId="20" fillId="0" borderId="4">
      <alignment horizontal="center" vertical="center" wrapText="1"/>
    </xf>
    <xf numFmtId="0" fontId="21" fillId="0" borderId="0">
      <alignment horizontal="center" vertical="center"/>
    </xf>
    <xf numFmtId="49" fontId="21" fillId="0" borderId="4">
      <alignment horizontal="center" vertical="center" wrapText="1"/>
    </xf>
    <xf numFmtId="0" fontId="21" fillId="0" borderId="0"/>
    <xf numFmtId="0" fontId="21" fillId="2" borderId="0">
      <alignment horizontal="center" vertical="center"/>
    </xf>
    <xf numFmtId="4" fontId="20" fillId="0" borderId="4">
      <alignment horizontal="right" vertical="center" shrinkToFit="1"/>
    </xf>
    <xf numFmtId="4" fontId="21" fillId="0" borderId="4">
      <alignment horizontal="right" vertical="center" shrinkToFit="1"/>
    </xf>
    <xf numFmtId="4" fontId="20" fillId="0" borderId="4">
      <alignment horizontal="right" vertical="top" shrinkToFit="1"/>
    </xf>
    <xf numFmtId="0" fontId="22" fillId="0" borderId="0">
      <alignment horizontal="left" wrapText="1"/>
    </xf>
    <xf numFmtId="0" fontId="18" fillId="0" borderId="0">
      <protection locked="0"/>
    </xf>
    <xf numFmtId="0" fontId="22" fillId="0" borderId="0">
      <alignment horizontal="left" vertical="top" wrapText="1"/>
    </xf>
    <xf numFmtId="0" fontId="23" fillId="0" borderId="0">
      <alignment horizontal="center" wrapText="1"/>
    </xf>
    <xf numFmtId="0" fontId="23" fillId="0" borderId="0">
      <alignment horizontal="center"/>
    </xf>
    <xf numFmtId="0" fontId="22" fillId="0" borderId="0">
      <alignment wrapText="1"/>
    </xf>
    <xf numFmtId="0" fontId="22" fillId="0" borderId="0">
      <alignment horizontal="right"/>
    </xf>
    <xf numFmtId="0" fontId="21" fillId="0" borderId="0">
      <alignment vertical="center"/>
    </xf>
    <xf numFmtId="0" fontId="22" fillId="0" borderId="0"/>
    <xf numFmtId="0" fontId="22" fillId="0" borderId="6"/>
    <xf numFmtId="0" fontId="22" fillId="0" borderId="0">
      <alignment horizontal="left" wrapText="1"/>
    </xf>
    <xf numFmtId="4" fontId="35" fillId="7" borderId="4">
      <alignment horizontal="right" vertical="top" shrinkToFit="1"/>
    </xf>
    <xf numFmtId="4" fontId="36" fillId="7" borderId="4">
      <alignment horizontal="right" vertical="top" shrinkToFit="1"/>
    </xf>
  </cellStyleXfs>
  <cellXfs count="62">
    <xf numFmtId="0" fontId="0" fillId="0" borderId="0" xfId="0">
      <alignment vertical="top" wrapText="1"/>
    </xf>
    <xf numFmtId="0" fontId="2" fillId="0" borderId="0" xfId="31" applyFont="1" applyFill="1" applyBorder="1" applyAlignment="1">
      <alignment vertical="center" wrapText="1"/>
    </xf>
    <xf numFmtId="0" fontId="3" fillId="0" borderId="0" xfId="31" applyFont="1" applyFill="1"/>
    <xf numFmtId="165" fontId="9" fillId="0" borderId="3" xfId="28" applyNumberFormat="1" applyFont="1" applyFill="1" applyBorder="1" applyAlignment="1">
      <alignment vertical="top" wrapText="1"/>
    </xf>
    <xf numFmtId="165" fontId="11" fillId="0" borderId="3" xfId="28" applyNumberFormat="1" applyFont="1" applyFill="1" applyBorder="1" applyAlignment="1">
      <alignment vertical="top" wrapText="1"/>
    </xf>
    <xf numFmtId="165" fontId="12" fillId="0" borderId="3" xfId="28" applyNumberFormat="1" applyFont="1" applyFill="1" applyBorder="1" applyAlignment="1">
      <alignment vertical="top" wrapText="1"/>
    </xf>
    <xf numFmtId="165" fontId="12" fillId="0" borderId="3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9" fillId="0" borderId="3" xfId="29" applyNumberFormat="1" applyFont="1" applyFill="1" applyBorder="1" applyAlignment="1">
      <alignment vertical="top" wrapText="1"/>
    </xf>
    <xf numFmtId="165" fontId="10" fillId="0" borderId="3" xfId="29" applyNumberFormat="1" applyFont="1" applyFill="1" applyBorder="1" applyAlignment="1">
      <alignment vertical="top" wrapText="1"/>
    </xf>
    <xf numFmtId="49" fontId="6" fillId="0" borderId="7" xfId="35" applyNumberFormat="1" applyFont="1" applyFill="1" applyBorder="1" applyAlignment="1">
      <alignment horizontal="center" vertical="center" wrapText="1"/>
    </xf>
    <xf numFmtId="49" fontId="7" fillId="0" borderId="7" xfId="35" applyNumberFormat="1" applyFont="1" applyFill="1" applyBorder="1" applyAlignment="1">
      <alignment horizontal="center" vertical="center" wrapText="1"/>
    </xf>
    <xf numFmtId="49" fontId="6" fillId="0" borderId="7" xfId="35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top" wrapText="1"/>
    </xf>
    <xf numFmtId="165" fontId="9" fillId="0" borderId="3" xfId="28" quotePrefix="1" applyNumberFormat="1" applyFont="1" applyFill="1" applyBorder="1" applyAlignment="1">
      <alignment horizontal="center" vertical="top" wrapText="1"/>
    </xf>
    <xf numFmtId="49" fontId="9" fillId="0" borderId="3" xfId="28" applyNumberFormat="1" applyFont="1" applyFill="1" applyBorder="1" applyAlignment="1">
      <alignment horizontal="center" vertical="top" wrapText="1"/>
    </xf>
    <xf numFmtId="165" fontId="2" fillId="0" borderId="3" xfId="28" quotePrefix="1" applyNumberFormat="1" applyFont="1" applyFill="1" applyBorder="1" applyAlignment="1">
      <alignment horizontal="center" vertical="top" wrapText="1"/>
    </xf>
    <xf numFmtId="49" fontId="2" fillId="0" borderId="3" xfId="28" applyNumberFormat="1" applyFont="1" applyFill="1" applyBorder="1" applyAlignment="1">
      <alignment horizontal="center" vertical="top" wrapText="1"/>
    </xf>
    <xf numFmtId="49" fontId="13" fillId="0" borderId="3" xfId="28" applyNumberFormat="1" applyFont="1" applyFill="1" applyBorder="1" applyAlignment="1">
      <alignment horizontal="center" vertical="top" wrapText="1"/>
    </xf>
    <xf numFmtId="49" fontId="2" fillId="0" borderId="3" xfId="29" applyNumberFormat="1" applyFont="1" applyFill="1" applyBorder="1" applyAlignment="1">
      <alignment horizontal="center" vertical="top" wrapText="1"/>
    </xf>
    <xf numFmtId="49" fontId="9" fillId="0" borderId="3" xfId="29" applyNumberFormat="1" applyFont="1" applyFill="1" applyBorder="1" applyAlignment="1">
      <alignment horizontal="center" vertical="top" wrapText="1"/>
    </xf>
    <xf numFmtId="49" fontId="13" fillId="0" borderId="3" xfId="29" applyNumberFormat="1" applyFont="1" applyFill="1" applyBorder="1" applyAlignment="1">
      <alignment horizontal="center" vertical="top" wrapText="1"/>
    </xf>
    <xf numFmtId="49" fontId="2" fillId="0" borderId="3" xfId="28" quotePrefix="1" applyNumberFormat="1" applyFont="1" applyFill="1" applyBorder="1" applyAlignment="1">
      <alignment horizontal="center" vertical="top" wrapText="1"/>
    </xf>
    <xf numFmtId="49" fontId="2" fillId="0" borderId="3" xfId="29" quotePrefix="1" applyNumberFormat="1" applyFont="1" applyFill="1" applyBorder="1" applyAlignment="1">
      <alignment horizontal="center" vertical="top" wrapText="1"/>
    </xf>
    <xf numFmtId="49" fontId="10" fillId="0" borderId="3" xfId="29" applyNumberFormat="1" applyFont="1" applyFill="1" applyBorder="1" applyAlignment="1">
      <alignment horizontal="center" vertical="top" wrapText="1"/>
    </xf>
    <xf numFmtId="166" fontId="9" fillId="0" borderId="7" xfId="35" applyNumberFormat="1" applyFont="1" applyFill="1" applyBorder="1" applyAlignment="1" applyProtection="1">
      <alignment horizontal="right" wrapText="1"/>
    </xf>
    <xf numFmtId="166" fontId="9" fillId="0" borderId="7" xfId="31" applyNumberFormat="1" applyFont="1" applyFill="1" applyBorder="1" applyAlignment="1"/>
    <xf numFmtId="166" fontId="9" fillId="0" borderId="3" xfId="28" applyNumberFormat="1" applyFont="1" applyFill="1" applyBorder="1" applyAlignment="1">
      <alignment wrapText="1"/>
    </xf>
    <xf numFmtId="166" fontId="9" fillId="0" borderId="3" xfId="31" applyNumberFormat="1" applyFont="1" applyFill="1" applyBorder="1" applyAlignment="1"/>
    <xf numFmtId="166" fontId="31" fillId="0" borderId="4" xfId="61" applyNumberFormat="1" applyFont="1" applyFill="1" applyBorder="1" applyAlignment="1" applyProtection="1">
      <alignment horizontal="right" shrinkToFit="1"/>
    </xf>
    <xf numFmtId="166" fontId="12" fillId="0" borderId="3" xfId="35" applyNumberFormat="1" applyFont="1" applyFill="1" applyBorder="1" applyAlignment="1">
      <alignment horizontal="right" wrapText="1"/>
    </xf>
    <xf numFmtId="166" fontId="11" fillId="0" borderId="3" xfId="28" applyNumberFormat="1" applyFont="1" applyFill="1" applyBorder="1" applyAlignment="1">
      <alignment wrapText="1"/>
    </xf>
    <xf numFmtId="166" fontId="11" fillId="0" borderId="3" xfId="31" applyNumberFormat="1" applyFont="1" applyFill="1" applyBorder="1" applyAlignment="1"/>
    <xf numFmtId="166" fontId="11" fillId="0" borderId="3" xfId="29" applyNumberFormat="1" applyFont="1" applyFill="1" applyBorder="1" applyAlignment="1">
      <alignment wrapText="1"/>
    </xf>
    <xf numFmtId="166" fontId="9" fillId="0" borderId="3" xfId="29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32" fillId="0" borderId="0" xfId="0" applyFont="1" applyAlignment="1">
      <alignment horizontal="right" vertical="top" wrapText="1"/>
    </xf>
    <xf numFmtId="0" fontId="25" fillId="4" borderId="3" xfId="0" applyFont="1" applyFill="1" applyBorder="1" applyAlignment="1">
      <alignment horizontal="center" vertical="center" wrapText="1"/>
    </xf>
    <xf numFmtId="0" fontId="34" fillId="0" borderId="0" xfId="69" applyNumberFormat="1" applyFont="1" applyProtection="1">
      <alignment horizontal="left" wrapText="1"/>
    </xf>
    <xf numFmtId="0" fontId="33" fillId="3" borderId="0" xfId="9" applyNumberFormat="1" applyFont="1" applyBorder="1" applyAlignment="1" applyProtection="1">
      <alignment horizontal="right"/>
    </xf>
    <xf numFmtId="4" fontId="37" fillId="0" borderId="0" xfId="0" applyNumberFormat="1" applyFont="1">
      <alignment vertical="top" wrapText="1"/>
    </xf>
    <xf numFmtId="0" fontId="38" fillId="0" borderId="3" xfId="0" applyFont="1" applyFill="1" applyBorder="1" applyAlignment="1">
      <alignment horizontal="center" vertical="center" wrapText="1"/>
    </xf>
    <xf numFmtId="166" fontId="31" fillId="0" borderId="0" xfId="61" applyNumberFormat="1" applyFont="1" applyFill="1" applyBorder="1" applyAlignment="1" applyProtection="1">
      <alignment horizontal="right" shrinkToFit="1"/>
    </xf>
    <xf numFmtId="4" fontId="0" fillId="0" borderId="0" xfId="0" applyNumberFormat="1" applyFill="1">
      <alignment vertical="top" wrapText="1"/>
    </xf>
    <xf numFmtId="4" fontId="0" fillId="0" borderId="0" xfId="0" applyNumberFormat="1">
      <alignment vertical="top" wrapText="1"/>
    </xf>
    <xf numFmtId="166" fontId="0" fillId="0" borderId="0" xfId="0" applyNumberFormat="1" applyFill="1">
      <alignment vertical="top" wrapText="1"/>
    </xf>
    <xf numFmtId="166" fontId="0" fillId="0" borderId="0" xfId="0" applyNumberFormat="1">
      <alignment vertical="top" wrapText="1"/>
    </xf>
    <xf numFmtId="4" fontId="2" fillId="0" borderId="0" xfId="31" applyNumberFormat="1" applyFont="1" applyFill="1" applyBorder="1" applyAlignment="1">
      <alignment vertical="center" wrapText="1"/>
    </xf>
    <xf numFmtId="0" fontId="33" fillId="0" borderId="0" xfId="69" applyNumberFormat="1" applyFont="1" applyProtection="1">
      <alignment horizontal="left" wrapText="1"/>
    </xf>
    <xf numFmtId="0" fontId="33" fillId="0" borderId="0" xfId="69" applyFont="1">
      <alignment horizontal="left" wrapText="1"/>
    </xf>
    <xf numFmtId="0" fontId="29" fillId="0" borderId="0" xfId="31" applyFont="1" applyFill="1" applyAlignment="1">
      <alignment horizontal="center" vertical="center" wrapText="1"/>
    </xf>
    <xf numFmtId="0" fontId="30" fillId="0" borderId="0" xfId="31" applyFont="1" applyAlignment="1">
      <alignment wrapText="1"/>
    </xf>
    <xf numFmtId="49" fontId="5" fillId="0" borderId="3" xfId="35" applyNumberFormat="1" applyFont="1" applyFill="1" applyBorder="1" applyAlignment="1">
      <alignment horizontal="center" vertical="center" wrapText="1"/>
    </xf>
    <xf numFmtId="0" fontId="5" fillId="0" borderId="3" xfId="31" applyFont="1" applyBorder="1" applyAlignment="1">
      <alignment horizontal="center" vertical="center" wrapText="1"/>
    </xf>
    <xf numFmtId="49" fontId="5" fillId="0" borderId="1" xfId="35" applyNumberFormat="1" applyFont="1" applyFill="1" applyBorder="1" applyAlignment="1">
      <alignment horizontal="center" vertical="center" wrapText="1"/>
    </xf>
    <xf numFmtId="49" fontId="5" fillId="0" borderId="7" xfId="35" applyNumberFormat="1" applyFont="1" applyFill="1" applyBorder="1" applyAlignment="1">
      <alignment horizontal="center" vertical="center" wrapText="1"/>
    </xf>
    <xf numFmtId="0" fontId="25" fillId="4" borderId="1" xfId="36" applyFont="1" applyFill="1" applyBorder="1" applyAlignment="1">
      <alignment horizontal="center" vertical="center" wrapText="1"/>
    </xf>
    <xf numFmtId="0" fontId="25" fillId="4" borderId="7" xfId="36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1 2" xfId="41"/>
    <cellStyle name="xl22" xfId="7"/>
    <cellStyle name="xl22 2" xfId="42"/>
    <cellStyle name="xl23" xfId="8"/>
    <cellStyle name="xl23 2" xfId="43"/>
    <cellStyle name="xl24" xfId="9"/>
    <cellStyle name="xl24 2" xfId="44"/>
    <cellStyle name="xl25" xfId="10"/>
    <cellStyle name="xl25 2" xfId="45"/>
    <cellStyle name="xl26" xfId="11"/>
    <cellStyle name="xl26 2" xfId="46"/>
    <cellStyle name="xl27" xfId="12"/>
    <cellStyle name="xl27 2" xfId="47"/>
    <cellStyle name="xl28" xfId="13"/>
    <cellStyle name="xl28 2" xfId="48"/>
    <cellStyle name="xl29" xfId="14"/>
    <cellStyle name="xl29 2" xfId="49"/>
    <cellStyle name="xl30" xfId="15"/>
    <cellStyle name="xl30 2" xfId="50"/>
    <cellStyle name="xl31" xfId="16"/>
    <cellStyle name="xl31 2" xfId="51"/>
    <cellStyle name="xl32" xfId="17"/>
    <cellStyle name="xl32 2" xfId="52"/>
    <cellStyle name="xl33" xfId="18"/>
    <cellStyle name="xl33 2" xfId="53"/>
    <cellStyle name="xl34" xfId="19"/>
    <cellStyle name="xl34 2" xfId="54"/>
    <cellStyle name="xl35" xfId="20"/>
    <cellStyle name="xl35 2" xfId="55"/>
    <cellStyle name="xl36" xfId="21"/>
    <cellStyle name="xl36 2" xfId="56"/>
    <cellStyle name="xl37" xfId="22"/>
    <cellStyle name="xl37 2" xfId="57"/>
    <cellStyle name="xl38" xfId="23"/>
    <cellStyle name="xl38 2" xfId="58"/>
    <cellStyle name="xl39" xfId="24"/>
    <cellStyle name="xl39 2" xfId="59"/>
    <cellStyle name="xl40" xfId="25"/>
    <cellStyle name="xl40 2" xfId="60"/>
    <cellStyle name="xl41" xfId="26"/>
    <cellStyle name="xl41 2" xfId="61"/>
    <cellStyle name="xl42" xfId="27"/>
    <cellStyle name="xl42 2" xfId="62"/>
    <cellStyle name="xl43" xfId="63"/>
    <cellStyle name="xl44" xfId="64"/>
    <cellStyle name="xl45" xfId="65"/>
    <cellStyle name="xl46" xfId="66"/>
    <cellStyle name="xl47" xfId="67"/>
    <cellStyle name="xl48" xfId="68"/>
    <cellStyle name="xl53" xfId="69"/>
    <cellStyle name="xl64" xfId="71"/>
    <cellStyle name="xl64 2" xfId="70"/>
    <cellStyle name="ЗГ1" xfId="28"/>
    <cellStyle name="ЗГ2" xfId="29"/>
    <cellStyle name="ЗГ3" xfId="30"/>
    <cellStyle name="Обычный" xfId="0" builtinId="0"/>
    <cellStyle name="Обычный 14" xfId="38"/>
    <cellStyle name="Обычный 2" xfId="31"/>
    <cellStyle name="Обычный 3" xfId="32"/>
    <cellStyle name="Обычный 3 2" xfId="37"/>
    <cellStyle name="Обычный 4" xfId="33"/>
    <cellStyle name="Обычный 4 2" xfId="39"/>
    <cellStyle name="Обычный 5" xfId="34"/>
    <cellStyle name="Обычный 6" xfId="36"/>
    <cellStyle name="Примечание 2" xfId="40"/>
    <cellStyle name="ТЕКСТ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D1" zoomScale="115" zoomScaleNormal="115" workbookViewId="0">
      <selection activeCell="I8" sqref="I8"/>
    </sheetView>
  </sheetViews>
  <sheetFormatPr defaultRowHeight="12.75" x14ac:dyDescent="0.2"/>
  <cols>
    <col min="1" max="1" width="5.6640625" customWidth="1"/>
    <col min="2" max="2" width="6.5" customWidth="1"/>
    <col min="3" max="3" width="89.83203125" customWidth="1"/>
    <col min="4" max="4" width="16.1640625" customWidth="1"/>
    <col min="5" max="5" width="20.1640625" style="14" customWidth="1"/>
    <col min="6" max="6" width="17.5" customWidth="1"/>
    <col min="7" max="7" width="19.33203125" style="14" customWidth="1"/>
    <col min="8" max="8" width="16.6640625" customWidth="1"/>
    <col min="9" max="9" width="23.6640625" customWidth="1"/>
  </cols>
  <sheetData>
    <row r="1" spans="1:9" ht="15" x14ac:dyDescent="0.2">
      <c r="H1" s="37" t="s">
        <v>45</v>
      </c>
    </row>
    <row r="2" spans="1:9" ht="53.25" customHeight="1" x14ac:dyDescent="0.25">
      <c r="A2" s="51" t="s">
        <v>57</v>
      </c>
      <c r="B2" s="52"/>
      <c r="C2" s="52"/>
      <c r="D2" s="52"/>
      <c r="E2" s="52"/>
      <c r="F2" s="52"/>
      <c r="G2" s="52"/>
      <c r="H2" s="52"/>
    </row>
    <row r="3" spans="1:9" ht="15.75" x14ac:dyDescent="0.25">
      <c r="A3" s="1"/>
      <c r="B3" s="1"/>
      <c r="C3" s="1"/>
      <c r="D3" s="1"/>
      <c r="E3" s="48"/>
      <c r="F3" s="2"/>
      <c r="G3" s="2"/>
      <c r="H3" s="36" t="s">
        <v>43</v>
      </c>
    </row>
    <row r="4" spans="1:9" ht="21" customHeight="1" x14ac:dyDescent="0.2">
      <c r="A4" s="53" t="s">
        <v>0</v>
      </c>
      <c r="B4" s="53" t="s">
        <v>1</v>
      </c>
      <c r="C4" s="55" t="s">
        <v>40</v>
      </c>
      <c r="D4" s="59" t="s">
        <v>58</v>
      </c>
      <c r="E4" s="60" t="s">
        <v>54</v>
      </c>
      <c r="F4" s="60"/>
      <c r="G4" s="61"/>
      <c r="H4" s="57" t="s">
        <v>55</v>
      </c>
    </row>
    <row r="5" spans="1:9" ht="92.25" customHeight="1" x14ac:dyDescent="0.2">
      <c r="A5" s="54"/>
      <c r="B5" s="54"/>
      <c r="C5" s="56"/>
      <c r="D5" s="59"/>
      <c r="E5" s="42" t="s">
        <v>60</v>
      </c>
      <c r="F5" s="38" t="s">
        <v>59</v>
      </c>
      <c r="G5" s="13" t="s">
        <v>44</v>
      </c>
      <c r="H5" s="58"/>
    </row>
    <row r="6" spans="1:9" ht="18.75" x14ac:dyDescent="0.2">
      <c r="A6" s="10"/>
      <c r="B6" s="11"/>
      <c r="C6" s="12" t="s">
        <v>2</v>
      </c>
      <c r="D6" s="26">
        <f>D7+D14+D17+D20+D24+D26+D31+D34+D36</f>
        <v>295880.80000000005</v>
      </c>
      <c r="E6" s="26">
        <f>E7+E14+E17+E20+E24+E26+E31+E34+E36</f>
        <v>363179.29999999993</v>
      </c>
      <c r="F6" s="26">
        <f>F7+F14+F17+F20+F24+F26+F31+F34+F36</f>
        <v>328518.09999999998</v>
      </c>
      <c r="G6" s="26">
        <f>F6/E6*100</f>
        <v>90.456174126664166</v>
      </c>
      <c r="H6" s="27">
        <f>F6/D6*100</f>
        <v>111.03055689994076</v>
      </c>
      <c r="I6" s="41"/>
    </row>
    <row r="7" spans="1:9" ht="18.75" x14ac:dyDescent="0.2">
      <c r="A7" s="15" t="s">
        <v>3</v>
      </c>
      <c r="B7" s="16" t="s">
        <v>4</v>
      </c>
      <c r="C7" s="3" t="s">
        <v>5</v>
      </c>
      <c r="D7" s="28">
        <f t="shared" ref="D7:F7" si="0">D8+D9+D10+D11+D12+D13</f>
        <v>37665.1</v>
      </c>
      <c r="E7" s="28">
        <f t="shared" si="0"/>
        <v>45157.600000000006</v>
      </c>
      <c r="F7" s="28">
        <f t="shared" si="0"/>
        <v>40219.9</v>
      </c>
      <c r="G7" s="29">
        <f>F7/E7*100</f>
        <v>89.065627934168319</v>
      </c>
      <c r="H7" s="29">
        <f>F7/D7*100</f>
        <v>106.78293698941461</v>
      </c>
      <c r="I7" s="41"/>
    </row>
    <row r="8" spans="1:9" ht="31.5" customHeight="1" x14ac:dyDescent="0.25">
      <c r="A8" s="17" t="s">
        <v>3</v>
      </c>
      <c r="B8" s="18" t="s">
        <v>7</v>
      </c>
      <c r="C8" s="4" t="s">
        <v>8</v>
      </c>
      <c r="D8" s="32">
        <v>1984.8</v>
      </c>
      <c r="E8" s="31">
        <v>3314.7</v>
      </c>
      <c r="F8" s="32">
        <v>3221.2</v>
      </c>
      <c r="G8" s="33">
        <f>F8/E8*100</f>
        <v>97.179231906356534</v>
      </c>
      <c r="H8" s="33">
        <f>F8/D8*100</f>
        <v>162.29343006852076</v>
      </c>
      <c r="I8" s="41"/>
    </row>
    <row r="9" spans="1:9" ht="47.25" customHeight="1" x14ac:dyDescent="0.25">
      <c r="A9" s="17" t="s">
        <v>3</v>
      </c>
      <c r="B9" s="18" t="s">
        <v>9</v>
      </c>
      <c r="C9" s="4" t="s">
        <v>10</v>
      </c>
      <c r="D9" s="32">
        <v>26860.3</v>
      </c>
      <c r="E9" s="31">
        <v>28132</v>
      </c>
      <c r="F9" s="32">
        <v>27209.599999999999</v>
      </c>
      <c r="G9" s="33">
        <f>D9/E9*100</f>
        <v>95.479525095976115</v>
      </c>
      <c r="H9" s="33">
        <f>F9/D9*100</f>
        <v>101.30043223642326</v>
      </c>
      <c r="I9" s="41"/>
    </row>
    <row r="10" spans="1:9" ht="34.5" customHeight="1" x14ac:dyDescent="0.25">
      <c r="A10" s="17" t="s">
        <v>3</v>
      </c>
      <c r="B10" s="18" t="s">
        <v>12</v>
      </c>
      <c r="C10" s="4" t="s">
        <v>46</v>
      </c>
      <c r="D10" s="32">
        <v>652.4</v>
      </c>
      <c r="E10" s="31">
        <v>718.2</v>
      </c>
      <c r="F10" s="32">
        <v>542.5</v>
      </c>
      <c r="G10" s="33">
        <f t="shared" ref="G10:G11" si="1">F10/E10*100</f>
        <v>75.536062378167628</v>
      </c>
      <c r="H10" s="33">
        <f t="shared" ref="H10:H11" si="2">F10/D10*100</f>
        <v>83.154506437768234</v>
      </c>
      <c r="I10" s="41"/>
    </row>
    <row r="11" spans="1:9" ht="21.75" customHeight="1" x14ac:dyDescent="0.25">
      <c r="A11" s="17" t="s">
        <v>3</v>
      </c>
      <c r="B11" s="18" t="s">
        <v>49</v>
      </c>
      <c r="C11" s="4" t="s">
        <v>50</v>
      </c>
      <c r="D11" s="32">
        <v>531.9</v>
      </c>
      <c r="E11" s="31"/>
      <c r="F11" s="32"/>
      <c r="G11" s="33" t="e">
        <f t="shared" si="1"/>
        <v>#DIV/0!</v>
      </c>
      <c r="H11" s="33">
        <f t="shared" si="2"/>
        <v>0</v>
      </c>
      <c r="I11" s="41"/>
    </row>
    <row r="12" spans="1:9" ht="18.75" x14ac:dyDescent="0.25">
      <c r="A12" s="18" t="s">
        <v>3</v>
      </c>
      <c r="B12" s="18" t="s">
        <v>34</v>
      </c>
      <c r="C12" s="5" t="s">
        <v>41</v>
      </c>
      <c r="D12" s="32">
        <v>0</v>
      </c>
      <c r="E12" s="31"/>
      <c r="F12" s="32">
        <v>0</v>
      </c>
      <c r="G12" s="33" t="e">
        <f t="shared" ref="G12:G37" si="3">F12/E12*100</f>
        <v>#DIV/0!</v>
      </c>
      <c r="H12" s="33" t="e">
        <f t="shared" ref="H12:H22" si="4">F12/D12*100</f>
        <v>#DIV/0!</v>
      </c>
      <c r="I12" s="41"/>
    </row>
    <row r="13" spans="1:9" ht="18.75" x14ac:dyDescent="0.25">
      <c r="A13" s="18" t="s">
        <v>3</v>
      </c>
      <c r="B13" s="19" t="s">
        <v>14</v>
      </c>
      <c r="C13" s="5" t="s">
        <v>15</v>
      </c>
      <c r="D13" s="32">
        <v>7635.7</v>
      </c>
      <c r="E13" s="31">
        <v>12992.7</v>
      </c>
      <c r="F13" s="32">
        <v>9246.6</v>
      </c>
      <c r="G13" s="33">
        <f t="shared" si="3"/>
        <v>71.167655683576157</v>
      </c>
      <c r="H13" s="33">
        <f t="shared" si="4"/>
        <v>121.09695247325065</v>
      </c>
      <c r="I13" s="41"/>
    </row>
    <row r="14" spans="1:9" ht="28.5" x14ac:dyDescent="0.2">
      <c r="A14" s="16" t="s">
        <v>7</v>
      </c>
      <c r="B14" s="16" t="s">
        <v>4</v>
      </c>
      <c r="C14" s="3" t="s">
        <v>16</v>
      </c>
      <c r="D14" s="28">
        <f>D15+D16</f>
        <v>600</v>
      </c>
      <c r="E14" s="28">
        <f t="shared" ref="E14:G14" si="5">E15+E16</f>
        <v>600</v>
      </c>
      <c r="F14" s="28">
        <f t="shared" si="5"/>
        <v>217.3</v>
      </c>
      <c r="G14" s="28">
        <f t="shared" si="5"/>
        <v>99.9</v>
      </c>
      <c r="H14" s="29">
        <f t="shared" si="4"/>
        <v>36.216666666666669</v>
      </c>
      <c r="I14" s="41"/>
    </row>
    <row r="15" spans="1:9" ht="31.5" customHeight="1" x14ac:dyDescent="0.25">
      <c r="A15" s="20" t="s">
        <v>7</v>
      </c>
      <c r="B15" s="20" t="s">
        <v>13</v>
      </c>
      <c r="C15" s="7" t="s">
        <v>18</v>
      </c>
      <c r="D15" s="30">
        <v>0</v>
      </c>
      <c r="E15" s="31">
        <v>400</v>
      </c>
      <c r="F15" s="34">
        <v>35</v>
      </c>
      <c r="G15" s="33">
        <f t="shared" si="3"/>
        <v>8.75</v>
      </c>
      <c r="H15" s="33" t="e">
        <f t="shared" si="4"/>
        <v>#DIV/0!</v>
      </c>
      <c r="I15" s="41"/>
    </row>
    <row r="16" spans="1:9" ht="31.5" customHeight="1" x14ac:dyDescent="0.25">
      <c r="A16" s="20" t="s">
        <v>7</v>
      </c>
      <c r="B16" s="20" t="s">
        <v>53</v>
      </c>
      <c r="C16" s="7" t="s">
        <v>52</v>
      </c>
      <c r="D16" s="43">
        <v>600</v>
      </c>
      <c r="E16" s="31">
        <v>200</v>
      </c>
      <c r="F16" s="34">
        <v>182.3</v>
      </c>
      <c r="G16" s="33">
        <f t="shared" si="3"/>
        <v>91.15</v>
      </c>
      <c r="H16" s="33">
        <f t="shared" si="4"/>
        <v>30.383333333333333</v>
      </c>
      <c r="I16" s="41"/>
    </row>
    <row r="17" spans="1:9" ht="18.75" x14ac:dyDescent="0.2">
      <c r="A17" s="21" t="s">
        <v>9</v>
      </c>
      <c r="B17" s="21" t="s">
        <v>4</v>
      </c>
      <c r="C17" s="8" t="s">
        <v>19</v>
      </c>
      <c r="D17" s="35">
        <f t="shared" ref="D17" si="6">D18+D19</f>
        <v>29311.7</v>
      </c>
      <c r="E17" s="35">
        <f t="shared" ref="E17:F17" si="7">E18+E19</f>
        <v>102050.6</v>
      </c>
      <c r="F17" s="35">
        <f t="shared" si="7"/>
        <v>98321.1</v>
      </c>
      <c r="G17" s="29">
        <f t="shared" si="3"/>
        <v>96.345440399174535</v>
      </c>
      <c r="H17" s="29">
        <f t="shared" si="4"/>
        <v>335.43294998243022</v>
      </c>
      <c r="I17" s="41"/>
    </row>
    <row r="18" spans="1:9" ht="18.75" x14ac:dyDescent="0.25">
      <c r="A18" s="20" t="s">
        <v>9</v>
      </c>
      <c r="B18" s="22" t="s">
        <v>17</v>
      </c>
      <c r="C18" s="7" t="s">
        <v>21</v>
      </c>
      <c r="D18" s="34">
        <v>27330.9</v>
      </c>
      <c r="E18" s="31">
        <v>100661.6</v>
      </c>
      <c r="F18" s="34">
        <v>97438.3</v>
      </c>
      <c r="G18" s="33">
        <f t="shared" si="3"/>
        <v>96.797885191572547</v>
      </c>
      <c r="H18" s="33">
        <f t="shared" si="4"/>
        <v>356.5133237471141</v>
      </c>
      <c r="I18" s="41"/>
    </row>
    <row r="19" spans="1:9" ht="16.5" customHeight="1" x14ac:dyDescent="0.25">
      <c r="A19" s="20" t="s">
        <v>9</v>
      </c>
      <c r="B19" s="22" t="s">
        <v>22</v>
      </c>
      <c r="C19" s="6" t="s">
        <v>23</v>
      </c>
      <c r="D19" s="34">
        <v>1980.8</v>
      </c>
      <c r="E19" s="31">
        <v>1389</v>
      </c>
      <c r="F19" s="34">
        <v>882.8</v>
      </c>
      <c r="G19" s="33">
        <f t="shared" si="3"/>
        <v>63.556515478761696</v>
      </c>
      <c r="H19" s="33">
        <f t="shared" si="4"/>
        <v>44.567851373182549</v>
      </c>
      <c r="I19" s="41"/>
    </row>
    <row r="20" spans="1:9" ht="18.75" x14ac:dyDescent="0.2">
      <c r="A20" s="16" t="s">
        <v>11</v>
      </c>
      <c r="B20" s="16" t="s">
        <v>4</v>
      </c>
      <c r="C20" s="3" t="s">
        <v>24</v>
      </c>
      <c r="D20" s="28">
        <f t="shared" ref="D20" si="8">D21+D22+D23</f>
        <v>152963.70000000001</v>
      </c>
      <c r="E20" s="28">
        <f t="shared" ref="E20:F20" si="9">E21+E22+E23</f>
        <v>134690.79999999999</v>
      </c>
      <c r="F20" s="28">
        <f t="shared" si="9"/>
        <v>112194.8</v>
      </c>
      <c r="G20" s="29">
        <f t="shared" si="3"/>
        <v>83.298042628004296</v>
      </c>
      <c r="H20" s="29">
        <f t="shared" si="4"/>
        <v>73.347336655690199</v>
      </c>
      <c r="I20" s="41"/>
    </row>
    <row r="21" spans="1:9" ht="18.75" x14ac:dyDescent="0.25">
      <c r="A21" s="20" t="s">
        <v>11</v>
      </c>
      <c r="B21" s="22" t="s">
        <v>3</v>
      </c>
      <c r="C21" s="4" t="s">
        <v>25</v>
      </c>
      <c r="D21" s="32">
        <v>8881</v>
      </c>
      <c r="E21" s="31">
        <v>6890.4</v>
      </c>
      <c r="F21" s="32">
        <v>5878.1</v>
      </c>
      <c r="G21" s="33">
        <f t="shared" si="3"/>
        <v>85.308545222338338</v>
      </c>
      <c r="H21" s="33">
        <f t="shared" si="4"/>
        <v>66.187366287580232</v>
      </c>
      <c r="I21" s="41"/>
    </row>
    <row r="22" spans="1:9" ht="18.75" x14ac:dyDescent="0.25">
      <c r="A22" s="19" t="s">
        <v>11</v>
      </c>
      <c r="B22" s="19" t="s">
        <v>6</v>
      </c>
      <c r="C22" s="4" t="s">
        <v>26</v>
      </c>
      <c r="D22" s="32">
        <v>41172.199999999997</v>
      </c>
      <c r="E22" s="31">
        <v>27493.3</v>
      </c>
      <c r="F22" s="32">
        <v>25920.400000000001</v>
      </c>
      <c r="G22" s="33">
        <f t="shared" si="3"/>
        <v>94.278969785365902</v>
      </c>
      <c r="H22" s="33">
        <f t="shared" si="4"/>
        <v>62.956072301212963</v>
      </c>
      <c r="I22" s="41"/>
    </row>
    <row r="23" spans="1:9" ht="18.75" x14ac:dyDescent="0.25">
      <c r="A23" s="19" t="s">
        <v>11</v>
      </c>
      <c r="B23" s="19" t="s">
        <v>7</v>
      </c>
      <c r="C23" s="4" t="s">
        <v>27</v>
      </c>
      <c r="D23" s="32">
        <v>102910.5</v>
      </c>
      <c r="E23" s="31">
        <v>100307.1</v>
      </c>
      <c r="F23" s="32">
        <v>80396.3</v>
      </c>
      <c r="G23" s="33">
        <f t="shared" si="3"/>
        <v>80.150158862134376</v>
      </c>
      <c r="H23" s="29">
        <f t="shared" ref="H23:H37" si="10">F23/D23*100</f>
        <v>78.122543375068631</v>
      </c>
      <c r="I23" s="41"/>
    </row>
    <row r="24" spans="1:9" ht="18.75" x14ac:dyDescent="0.2">
      <c r="A24" s="16" t="s">
        <v>20</v>
      </c>
      <c r="B24" s="16" t="s">
        <v>4</v>
      </c>
      <c r="C24" s="3" t="s">
        <v>28</v>
      </c>
      <c r="D24" s="28">
        <f t="shared" ref="D24" si="11">D25</f>
        <v>46660</v>
      </c>
      <c r="E24" s="28">
        <f t="shared" ref="E24:F24" si="12">E25</f>
        <v>50649.599999999999</v>
      </c>
      <c r="F24" s="28">
        <f t="shared" si="12"/>
        <v>48930.6</v>
      </c>
      <c r="G24" s="29">
        <f t="shared" si="3"/>
        <v>96.606093631539053</v>
      </c>
      <c r="H24" s="29">
        <f t="shared" si="10"/>
        <v>104.86626660951563</v>
      </c>
      <c r="I24" s="41"/>
    </row>
    <row r="25" spans="1:9" ht="18.75" x14ac:dyDescent="0.25">
      <c r="A25" s="20" t="s">
        <v>20</v>
      </c>
      <c r="B25" s="23" t="s">
        <v>3</v>
      </c>
      <c r="C25" s="6" t="s">
        <v>29</v>
      </c>
      <c r="D25" s="34">
        <v>46660</v>
      </c>
      <c r="E25" s="31">
        <v>50649.599999999999</v>
      </c>
      <c r="F25" s="34">
        <v>48930.6</v>
      </c>
      <c r="G25" s="33">
        <f t="shared" si="3"/>
        <v>96.606093631539053</v>
      </c>
      <c r="H25" s="33">
        <f t="shared" si="10"/>
        <v>104.86626660951563</v>
      </c>
      <c r="I25" s="41"/>
    </row>
    <row r="26" spans="1:9" ht="18.75" x14ac:dyDescent="0.2">
      <c r="A26" s="16" t="s">
        <v>13</v>
      </c>
      <c r="B26" s="16" t="s">
        <v>4</v>
      </c>
      <c r="C26" s="3" t="s">
        <v>30</v>
      </c>
      <c r="D26" s="28">
        <f>D27+D28+D29+D30</f>
        <v>3007.9</v>
      </c>
      <c r="E26" s="28">
        <f>E27+E28+E29+E30</f>
        <v>3702</v>
      </c>
      <c r="F26" s="28">
        <f>F27+F28+F29+F30</f>
        <v>2898.8999999999996</v>
      </c>
      <c r="G26" s="29">
        <f t="shared" si="3"/>
        <v>78.306320907617504</v>
      </c>
      <c r="H26" s="29">
        <f t="shared" si="10"/>
        <v>96.376209315469254</v>
      </c>
      <c r="I26" s="41"/>
    </row>
    <row r="27" spans="1:9" ht="18.75" x14ac:dyDescent="0.25">
      <c r="A27" s="19" t="s">
        <v>13</v>
      </c>
      <c r="B27" s="19" t="s">
        <v>3</v>
      </c>
      <c r="C27" s="4" t="s">
        <v>31</v>
      </c>
      <c r="D27" s="32">
        <v>825.7</v>
      </c>
      <c r="E27" s="31">
        <v>853.9</v>
      </c>
      <c r="F27" s="32">
        <v>845.6</v>
      </c>
      <c r="G27" s="33">
        <f t="shared" si="3"/>
        <v>99.027989225904676</v>
      </c>
      <c r="H27" s="33">
        <f t="shared" si="10"/>
        <v>102.41007629889791</v>
      </c>
      <c r="I27" s="41"/>
    </row>
    <row r="28" spans="1:9" ht="18.75" x14ac:dyDescent="0.25">
      <c r="A28" s="20" t="s">
        <v>13</v>
      </c>
      <c r="B28" s="20" t="s">
        <v>7</v>
      </c>
      <c r="C28" s="6" t="s">
        <v>32</v>
      </c>
      <c r="D28" s="34">
        <v>1000</v>
      </c>
      <c r="E28" s="31">
        <v>400</v>
      </c>
      <c r="F28" s="34"/>
      <c r="G28" s="33">
        <f t="shared" si="3"/>
        <v>0</v>
      </c>
      <c r="H28" s="33">
        <f t="shared" si="10"/>
        <v>0</v>
      </c>
      <c r="I28" s="41"/>
    </row>
    <row r="29" spans="1:9" ht="18.75" x14ac:dyDescent="0.25">
      <c r="A29" s="20" t="s">
        <v>13</v>
      </c>
      <c r="B29" s="20" t="s">
        <v>9</v>
      </c>
      <c r="C29" s="6" t="s">
        <v>56</v>
      </c>
      <c r="D29" s="34"/>
      <c r="E29" s="31">
        <v>1000</v>
      </c>
      <c r="F29" s="34">
        <v>1000</v>
      </c>
      <c r="G29" s="33">
        <f t="shared" si="3"/>
        <v>100</v>
      </c>
      <c r="H29" s="33" t="e">
        <f t="shared" si="10"/>
        <v>#DIV/0!</v>
      </c>
      <c r="I29" s="41"/>
    </row>
    <row r="30" spans="1:9" ht="16.5" customHeight="1" x14ac:dyDescent="0.25">
      <c r="A30" s="20" t="s">
        <v>13</v>
      </c>
      <c r="B30" s="24" t="s">
        <v>12</v>
      </c>
      <c r="C30" s="6" t="s">
        <v>33</v>
      </c>
      <c r="D30" s="34">
        <v>1182.2</v>
      </c>
      <c r="E30" s="31">
        <v>1448.1</v>
      </c>
      <c r="F30" s="34">
        <v>1053.3</v>
      </c>
      <c r="G30" s="33">
        <f t="shared" si="3"/>
        <v>72.736689455148124</v>
      </c>
      <c r="H30" s="33">
        <f t="shared" si="10"/>
        <v>89.096599560142096</v>
      </c>
      <c r="I30" s="41"/>
    </row>
    <row r="31" spans="1:9" ht="18.75" x14ac:dyDescent="0.2">
      <c r="A31" s="21" t="s">
        <v>34</v>
      </c>
      <c r="B31" s="21" t="s">
        <v>4</v>
      </c>
      <c r="C31" s="8" t="s">
        <v>35</v>
      </c>
      <c r="D31" s="35">
        <f>D32+D33</f>
        <v>21101.9</v>
      </c>
      <c r="E31" s="35">
        <f>E32+E33</f>
        <v>21099.1</v>
      </c>
      <c r="F31" s="35">
        <f>F32+F33</f>
        <v>20599.099999999999</v>
      </c>
      <c r="G31" s="29">
        <f t="shared" si="3"/>
        <v>97.630230673346247</v>
      </c>
      <c r="H31" s="29">
        <f t="shared" si="10"/>
        <v>97.617276169444438</v>
      </c>
      <c r="I31" s="41"/>
    </row>
    <row r="32" spans="1:9" ht="18.75" x14ac:dyDescent="0.25">
      <c r="A32" s="20" t="s">
        <v>34</v>
      </c>
      <c r="B32" s="20" t="s">
        <v>3</v>
      </c>
      <c r="C32" s="6" t="s">
        <v>36</v>
      </c>
      <c r="D32" s="34">
        <v>21051.9</v>
      </c>
      <c r="E32" s="31">
        <v>21099.1</v>
      </c>
      <c r="F32" s="34">
        <v>20599.099999999999</v>
      </c>
      <c r="G32" s="33">
        <f t="shared" si="3"/>
        <v>97.630230673346247</v>
      </c>
      <c r="H32" s="33">
        <f t="shared" si="10"/>
        <v>97.849125257102671</v>
      </c>
      <c r="I32" s="41"/>
    </row>
    <row r="33" spans="1:9" ht="18.75" x14ac:dyDescent="0.25">
      <c r="A33" s="20" t="s">
        <v>34</v>
      </c>
      <c r="B33" s="20" t="s">
        <v>6</v>
      </c>
      <c r="C33" s="6" t="s">
        <v>51</v>
      </c>
      <c r="D33" s="34">
        <v>50</v>
      </c>
      <c r="E33" s="31"/>
      <c r="F33" s="34"/>
      <c r="G33" s="33" t="e">
        <f t="shared" si="3"/>
        <v>#DIV/0!</v>
      </c>
      <c r="H33" s="33">
        <f t="shared" si="10"/>
        <v>0</v>
      </c>
      <c r="I33" s="41"/>
    </row>
    <row r="34" spans="1:9" ht="18.75" x14ac:dyDescent="0.2">
      <c r="A34" s="21" t="s">
        <v>22</v>
      </c>
      <c r="B34" s="21" t="s">
        <v>4</v>
      </c>
      <c r="C34" s="8" t="s">
        <v>37</v>
      </c>
      <c r="D34" s="35">
        <f>SUM(D35:D35)</f>
        <v>4567.8</v>
      </c>
      <c r="E34" s="35">
        <f>SUM(E35:E35)</f>
        <v>5129.6000000000004</v>
      </c>
      <c r="F34" s="35">
        <f>SUM(F35:F35)</f>
        <v>5129.6000000000004</v>
      </c>
      <c r="G34" s="29">
        <f t="shared" si="3"/>
        <v>100</v>
      </c>
      <c r="H34" s="29">
        <f t="shared" si="10"/>
        <v>112.29913744034327</v>
      </c>
      <c r="I34" s="41"/>
    </row>
    <row r="35" spans="1:9" ht="18.75" x14ac:dyDescent="0.25">
      <c r="A35" s="20" t="s">
        <v>22</v>
      </c>
      <c r="B35" s="20" t="s">
        <v>6</v>
      </c>
      <c r="C35" s="6" t="s">
        <v>38</v>
      </c>
      <c r="D35" s="31">
        <v>4567.8</v>
      </c>
      <c r="E35" s="31">
        <v>5129.6000000000004</v>
      </c>
      <c r="F35" s="31">
        <v>5129.6000000000004</v>
      </c>
      <c r="G35" s="33">
        <f t="shared" si="3"/>
        <v>100</v>
      </c>
      <c r="H35" s="33">
        <f t="shared" si="10"/>
        <v>112.29913744034327</v>
      </c>
      <c r="I35" s="41"/>
    </row>
    <row r="36" spans="1:9" ht="16.5" customHeight="1" x14ac:dyDescent="0.2">
      <c r="A36" s="25" t="s">
        <v>14</v>
      </c>
      <c r="B36" s="25" t="s">
        <v>4</v>
      </c>
      <c r="C36" s="9" t="s">
        <v>39</v>
      </c>
      <c r="D36" s="35">
        <f t="shared" ref="D36" si="13">D37</f>
        <v>2.7</v>
      </c>
      <c r="E36" s="35">
        <f t="shared" ref="E36:F36" si="14">E37</f>
        <v>100</v>
      </c>
      <c r="F36" s="35">
        <f t="shared" si="14"/>
        <v>6.8</v>
      </c>
      <c r="G36" s="29">
        <f t="shared" si="3"/>
        <v>6.8000000000000007</v>
      </c>
      <c r="H36" s="29">
        <f t="shared" si="10"/>
        <v>251.85185185185182</v>
      </c>
      <c r="I36" s="41"/>
    </row>
    <row r="37" spans="1:9" ht="17.25" customHeight="1" x14ac:dyDescent="0.25">
      <c r="A37" s="20" t="s">
        <v>14</v>
      </c>
      <c r="B37" s="20" t="s">
        <v>3</v>
      </c>
      <c r="C37" s="6" t="s">
        <v>42</v>
      </c>
      <c r="D37" s="34">
        <v>2.7</v>
      </c>
      <c r="E37" s="31">
        <v>100</v>
      </c>
      <c r="F37" s="34">
        <v>6.8</v>
      </c>
      <c r="G37" s="33">
        <f t="shared" si="3"/>
        <v>6.8000000000000007</v>
      </c>
      <c r="H37" s="33">
        <f t="shared" si="10"/>
        <v>251.85185185185182</v>
      </c>
      <c r="I37" s="41"/>
    </row>
    <row r="39" spans="1:9" ht="21.75" customHeight="1" x14ac:dyDescent="0.25">
      <c r="A39" s="49" t="s">
        <v>47</v>
      </c>
      <c r="B39" s="50"/>
      <c r="C39" s="50"/>
      <c r="D39" s="50"/>
      <c r="E39" s="39"/>
      <c r="F39" s="40" t="s">
        <v>48</v>
      </c>
    </row>
    <row r="41" spans="1:9" x14ac:dyDescent="0.2">
      <c r="E41" s="44"/>
      <c r="F41" s="45"/>
    </row>
    <row r="43" spans="1:9" x14ac:dyDescent="0.2">
      <c r="E43" s="46"/>
      <c r="F43" s="47"/>
    </row>
    <row r="44" spans="1:9" x14ac:dyDescent="0.2">
      <c r="E44" s="46"/>
      <c r="F44" s="46"/>
    </row>
  </sheetData>
  <mergeCells count="8">
    <mergeCell ref="A39:D39"/>
    <mergeCell ref="A2:H2"/>
    <mergeCell ref="A4:A5"/>
    <mergeCell ref="B4:B5"/>
    <mergeCell ref="C4:C5"/>
    <mergeCell ref="H4:H5"/>
    <mergeCell ref="D4:D5"/>
    <mergeCell ref="E4:G4"/>
  </mergeCells>
  <pageMargins left="0.19685039370078741" right="0.19685039370078741" top="0.39370078740157483" bottom="0" header="0.31496062992125984" footer="0.31496062992125984"/>
  <pageSetup paperSize="9" scale="80" orientation="landscape" r:id="rId1"/>
  <headerFooter>
    <oddFooter>&amp;R&amp;P</oddFooter>
  </headerFooter>
  <ignoredErrors>
    <ignoredError sqref="A8:B8 B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sachapc</cp:lastModifiedBy>
  <cp:lastPrinted>2023-03-20T13:45:21Z</cp:lastPrinted>
  <dcterms:created xsi:type="dcterms:W3CDTF">2017-11-22T08:09:54Z</dcterms:created>
  <dcterms:modified xsi:type="dcterms:W3CDTF">2023-03-20T14:24:08Z</dcterms:modified>
</cp:coreProperties>
</file>